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_donatav\Desktop\SVD\prodinvest\"/>
    </mc:Choice>
  </mc:AlternateContent>
  <workbookProtection workbookAlgorithmName="SHA-512" workbookHashValue="tjz4hqtVnVjMGBtFf/tzhQHfhhgjKF0RdI6G1a+2hw47K2E9E0Tdvz/QcIXZr7kjnSB2UL1njt5rU7oMGyNiiw==" workbookSaltValue="vYN5+Uv4cI3SYY7L8EBJxA==" workbookSpinCount="100000" lockStructure="1"/>
  <bookViews>
    <workbookView xWindow="0" yWindow="0" windowWidth="15120" windowHeight="7425" tabRatio="821"/>
  </bookViews>
  <sheets>
    <sheet name="Uzklausa" sheetId="46" r:id="rId1"/>
  </sheets>
  <calcPr calcId="152511"/>
</workbook>
</file>

<file path=xl/calcChain.xml><?xml version="1.0" encoding="utf-8"?>
<calcChain xmlns="http://schemas.openxmlformats.org/spreadsheetml/2006/main">
  <c r="L22" i="46" l="1"/>
  <c r="F47" i="46" l="1"/>
  <c r="G47" i="46" s="1"/>
  <c r="H47" i="46"/>
  <c r="I47" i="46" s="1"/>
  <c r="J47" i="46"/>
  <c r="K47" i="46" s="1"/>
  <c r="L47" i="46"/>
  <c r="M47" i="46" s="1"/>
  <c r="N47" i="46"/>
  <c r="O47" i="46" s="1"/>
  <c r="P47" i="46"/>
  <c r="Q47" i="46" s="1"/>
  <c r="R47" i="46"/>
  <c r="S47" i="46" s="1"/>
  <c r="D47" i="46"/>
  <c r="E47" i="46" s="1"/>
  <c r="L24" i="46" l="1"/>
  <c r="J28" i="46" l="1"/>
  <c r="J23" i="46"/>
  <c r="P18" i="46"/>
  <c r="J15" i="46"/>
  <c r="AC59" i="46" l="1"/>
</calcChain>
</file>

<file path=xl/comments1.xml><?xml version="1.0" encoding="utf-8"?>
<comments xmlns="http://schemas.openxmlformats.org/spreadsheetml/2006/main">
  <authors>
    <author>Admin</author>
    <author>Viktorija Pručkovskaja</author>
  </authors>
  <commentList>
    <comment ref="L20" authorId="0" shapeId="0">
      <text>
        <r>
          <rPr>
            <b/>
            <sz val="9"/>
            <color indexed="81"/>
            <rFont val="Tahoma"/>
            <family val="2"/>
          </rPr>
          <t xml:space="preserve">Pvz:
</t>
        </r>
        <r>
          <rPr>
            <sz val="9"/>
            <color indexed="81"/>
            <rFont val="Tahoma"/>
            <family val="2"/>
          </rPr>
          <t>Visi darbuotojai bus draudžiami vienu variantu;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Kiekvienas Darbuotojas draudimo variantą iš siūlomų pasirenka pats;
Draudimo variantą kiekvienam darbuotojui įmonė parenka pagal užimamas pareigas;
Draudimo variantą kiekvienam darbuotojui įmonė parenka pagal "išdirbimo" trukmę</t>
        </r>
      </text>
    </comment>
    <comment ref="C27" authorId="1" shapeId="0">
      <text>
        <r>
          <rPr>
            <b/>
            <sz val="8"/>
            <color indexed="81"/>
            <rFont val="Tahoma"/>
            <family val="2"/>
            <charset val="186"/>
          </rPr>
          <t>Viktorija Pručkovskaja:</t>
        </r>
        <r>
          <rPr>
            <sz val="8"/>
            <color indexed="81"/>
            <rFont val="Tahoma"/>
            <family val="2"/>
            <charset val="186"/>
          </rPr>
          <t xml:space="preserve">
galima detaliai įrašyti kitame lape</t>
        </r>
      </text>
    </comment>
  </commentList>
</comments>
</file>

<file path=xl/sharedStrings.xml><?xml version="1.0" encoding="utf-8"?>
<sst xmlns="http://schemas.openxmlformats.org/spreadsheetml/2006/main" count="132" uniqueCount="121">
  <si>
    <t>18-25</t>
  </si>
  <si>
    <t>Vilnius</t>
  </si>
  <si>
    <t>Klaipėda, Šiauliai, Panevėžys</t>
  </si>
  <si>
    <t>Kiti miestai</t>
  </si>
  <si>
    <t>Visa Lietuva</t>
  </si>
  <si>
    <t>Statyba</t>
  </si>
  <si>
    <t>Kaunas, Kauno rajonas</t>
  </si>
  <si>
    <t>Nežinoma</t>
  </si>
  <si>
    <t>Žemės ūkis, miškininkystė ir žuvininkystė</t>
  </si>
  <si>
    <t>Kasyba ir karjerų eksploatavimas</t>
  </si>
  <si>
    <t>Apdirbamoji gamyba</t>
  </si>
  <si>
    <t>Elektros, dujų, garo tiekimas ir oro kondicionavimas</t>
  </si>
  <si>
    <t>Vandens tiekimas, nuotekų valymas, atliekų tvarkymas ir regeneravimas</t>
  </si>
  <si>
    <t>Didmeninė ir mažmeninė prekyba; variklinių transporto priemonių ir motociklų remontas</t>
  </si>
  <si>
    <t>Transportas ir saugojimas</t>
  </si>
  <si>
    <t>Apgyvendinimo ir maitinimo paslaugų veikla</t>
  </si>
  <si>
    <t>Informacija ir ryšiai</t>
  </si>
  <si>
    <t>Finansinė ir draudimo veikla</t>
  </si>
  <si>
    <t>Nekilnojamojo turto operacijos</t>
  </si>
  <si>
    <t>Profesinė, mokslinė ir techninė veikla</t>
  </si>
  <si>
    <t>Administracinė ir aptarnavimo veikla</t>
  </si>
  <si>
    <t>Viešasis valdymas ir gynyba; privalomasis socialinis draudimas</t>
  </si>
  <si>
    <t>Švietimas</t>
  </si>
  <si>
    <t>Žmonių sveikatos priežiūra ir socialinis darbas</t>
  </si>
  <si>
    <t>Meninė, pramoginė ir poilsio organizavimo veikla</t>
  </si>
  <si>
    <t>Kita aptarnavimo veikla</t>
  </si>
  <si>
    <t>Namų ūkių, samdančių darbininkus, veikla; namų ūkių veikla, susijusi su savoms reikmėms tenkinti skirtų nediferencijuojamų gaminių gamyba ir paslaugų teikimu</t>
  </si>
  <si>
    <t>Ekstrateritorinių organizacijų ir įstaigų veikla</t>
  </si>
  <si>
    <t>1 metus</t>
  </si>
  <si>
    <t>2 metus</t>
  </si>
  <si>
    <t>3 metus</t>
  </si>
  <si>
    <t>daugiau nei 3 metus</t>
  </si>
  <si>
    <t>26-35</t>
  </si>
  <si>
    <t>36-45</t>
  </si>
  <si>
    <t>46-55</t>
  </si>
  <si>
    <t>56-100</t>
  </si>
  <si>
    <t>[0; 55]</t>
  </si>
  <si>
    <t>(55;60]</t>
  </si>
  <si>
    <t>(60;65]</t>
  </si>
  <si>
    <t>(65;75]</t>
  </si>
  <si>
    <t>(75;90]</t>
  </si>
  <si>
    <t>(90;inf)</t>
  </si>
  <si>
    <t>Asmenys nedirbandys fizinio darbo</t>
  </si>
  <si>
    <t>Asmenys dirbantis fizinį darbą</t>
  </si>
  <si>
    <t>Visą įmoką moka Draudėjas</t>
  </si>
  <si>
    <t>Dalį įmokos moka Apdraustasis</t>
  </si>
  <si>
    <t>Visą įmoką moka Apdraustasis</t>
  </si>
  <si>
    <t>nėra duomenų</t>
  </si>
  <si>
    <t>Langelio reikšmė įvedama ranka</t>
  </si>
  <si>
    <t>Langelio reikšmė pasirenkama iš sąrašo</t>
  </si>
  <si>
    <t>Įmonės informacija</t>
  </si>
  <si>
    <t>Apdraustųjų informacija</t>
  </si>
  <si>
    <t>Galiojo metų</t>
  </si>
  <si>
    <t>Sveikatos draudimo nėra turėję</t>
  </si>
  <si>
    <t>Įmonės pavadinimas</t>
  </si>
  <si>
    <t>Draudžiamų darbuotojų skaičius</t>
  </si>
  <si>
    <t>Apdraustųjų skaičius pagal regioną</t>
  </si>
  <si>
    <t>Įmonės kodas</t>
  </si>
  <si>
    <t>Draudžiamų moterų skaičius</t>
  </si>
  <si>
    <t>Įmonės miestas</t>
  </si>
  <si>
    <t>Draudžiamų vyrų skaičius</t>
  </si>
  <si>
    <t>Įmonės ekonominis sektorius</t>
  </si>
  <si>
    <t>Apdraustųjų skaičius pagal amžių</t>
  </si>
  <si>
    <t>Bendras darbuotojų skaičius</t>
  </si>
  <si>
    <t>Nuostolingumo informacija</t>
  </si>
  <si>
    <t>Sveikatos draudimą turėjo</t>
  </si>
  <si>
    <t>Jei turėjo SVD, sutarties nuostolingumas, išmokos</t>
  </si>
  <si>
    <t>Apdraustųjų skaičius pagal pareigybes</t>
  </si>
  <si>
    <t>Jei turėjo SVD, pas kokį draudiką</t>
  </si>
  <si>
    <t>Jei turėjo SVD, kada baigiasi esama sutartis</t>
  </si>
  <si>
    <t>Jei turėjo SVD, kokias draudimo sąlygas ir įmokas turėjo</t>
  </si>
  <si>
    <t>Kokiu principu bus parenkami variantai darbuotojams</t>
  </si>
  <si>
    <t>Paslauga</t>
  </si>
  <si>
    <t>Draudimo suma ir apmokama dalis</t>
  </si>
  <si>
    <t>Rizika nereikalinga</t>
  </si>
  <si>
    <t>I variantas</t>
  </si>
  <si>
    <t>II variantas</t>
  </si>
  <si>
    <t>III variantas</t>
  </si>
  <si>
    <t>IV variantas</t>
  </si>
  <si>
    <t>V variantas</t>
  </si>
  <si>
    <t>VI variantas</t>
  </si>
  <si>
    <t>VII variantas</t>
  </si>
  <si>
    <t>VIII variantas</t>
  </si>
  <si>
    <t>SG DS</t>
  </si>
  <si>
    <t>AMBULATORINIS GYDYMAS</t>
  </si>
  <si>
    <t>STACIONARINIS GYDYMAS VALSTYBINĖJE LIGONINĖJE</t>
  </si>
  <si>
    <t>NĖŠČIŲJŲ PRIEŽIŪRA</t>
  </si>
  <si>
    <t>VAISTAI, MEDICINOS PAGALBOS IR ORTOPEDIJOS TECHNINĖS PRIEMONĖS</t>
  </si>
  <si>
    <t xml:space="preserve">NERECEPTINIAI VAISTAI, MAISTO PAPILDAI, VITAMINAI </t>
  </si>
  <si>
    <t xml:space="preserve">PROFILAKTINIAI SVEIKATOS PATIKRINIMAI </t>
  </si>
  <si>
    <t>VAKCINACIJA</t>
  </si>
  <si>
    <t>REABILITACINIS GYDYMAS</t>
  </si>
  <si>
    <t xml:space="preserve">DANTŲ GYDYMAS, BURNOS HIGIENA, PROTEZAVIMAS </t>
  </si>
  <si>
    <t>SVEIKATINGUMO PASLAUGOS</t>
  </si>
  <si>
    <t>OPTIKA</t>
  </si>
  <si>
    <t>KRITINIŲ LIGŲ GYDYMAS</t>
  </si>
  <si>
    <t>KRITINIŲ LIGŲ DRAUDIMAS</t>
  </si>
  <si>
    <t xml:space="preserve">VISOS MEDICINOS PASLAUGOS </t>
  </si>
  <si>
    <t>Jei turėjo SVD, sutarties nuostolingumas (pasirinkti iš sąrašo), proc</t>
  </si>
  <si>
    <t>Įmokos mokėtojas</t>
  </si>
  <si>
    <t>Ambulatorinis gydymas</t>
  </si>
  <si>
    <t>Kritinių ligų draudimas</t>
  </si>
  <si>
    <t>Kritinių ligų gydymas</t>
  </si>
  <si>
    <t>Nėščiųjų priežiūra</t>
  </si>
  <si>
    <t>Optika</t>
  </si>
  <si>
    <t>Reabilitacinis gydymas</t>
  </si>
  <si>
    <t>Sveikatingumo paslaugos</t>
  </si>
  <si>
    <t>Vaistai, medicinos pagalbos ir ortopedijos techninės priemonės</t>
  </si>
  <si>
    <t>Vakcinacija</t>
  </si>
  <si>
    <t>A DS</t>
  </si>
  <si>
    <t>A apmokama dalis</t>
  </si>
  <si>
    <t>Stacionarinis gydymas valstybinėse gydymo įstaigose</t>
  </si>
  <si>
    <t>Profilaktiniai sveikatos patikrinimai</t>
  </si>
  <si>
    <t>SVEIKATOS DRAUDIMAS</t>
  </si>
  <si>
    <t>„BTA Insurance Company“ SE filialas Lietuvoje, Viršuliškių skg. 34, LT-05132 Vilnius. Tel. +370 5 2600 600, faks. +370 5 2102 666, www.bta.lt. Įmonės kodas 300665654, PVM mokėtojo kodas LT100790314</t>
  </si>
  <si>
    <t>Reikalinga įmoka</t>
  </si>
  <si>
    <t>Komentarai</t>
  </si>
  <si>
    <t>Nereceptiniai vaistai, maisto papildai, vitaminai</t>
  </si>
  <si>
    <t>Dantų gydymas, burnos higiena, protezavimas</t>
  </si>
  <si>
    <t>Visos medicinos paslaugos</t>
  </si>
  <si>
    <t>Užklausos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</si>
</sst>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Lt&quot;_-;\-* #,##0.00\ &quot;Lt&quot;_-;_-* &quot;-&quot;??\ &quot;Lt&quot;_-;_-@_-"/>
    <numFmt numFmtId="164" formatCode="#,##0.00\ &quot;Lt&quot;"/>
    <numFmt numFmtId="165" formatCode="#,##0\ [$EUR]"/>
  </numFmts>
  <fonts count="1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ahoma"/>
      <family val="2"/>
    </font>
    <font>
      <sz val="10"/>
      <name val="Arial"/>
      <family val="2"/>
      <charset val="186"/>
    </font>
    <font>
      <sz val="9"/>
      <name val="Tahoma"/>
      <family val="2"/>
      <charset val="186"/>
    </font>
    <font>
      <b/>
      <sz val="24"/>
      <color rgb="FFA90533"/>
      <name val="Tahoma"/>
      <family val="2"/>
      <charset val="186"/>
    </font>
    <font>
      <sz val="24"/>
      <name val="Tahoma"/>
      <family val="2"/>
      <charset val="186"/>
    </font>
    <font>
      <sz val="10"/>
      <name val="Tahoma"/>
      <family val="2"/>
      <charset val="186"/>
    </font>
    <font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90533"/>
      </left>
      <right/>
      <top style="medium">
        <color rgb="FFA90533"/>
      </top>
      <bottom/>
      <diagonal/>
    </border>
    <border>
      <left/>
      <right/>
      <top style="medium">
        <color rgb="FFA90533"/>
      </top>
      <bottom/>
      <diagonal/>
    </border>
    <border>
      <left/>
      <right style="medium">
        <color rgb="FFA90533"/>
      </right>
      <top style="medium">
        <color rgb="FFA90533"/>
      </top>
      <bottom/>
      <diagonal/>
    </border>
    <border>
      <left style="medium">
        <color rgb="FFA90533"/>
      </left>
      <right/>
      <top/>
      <bottom/>
      <diagonal/>
    </border>
    <border>
      <left/>
      <right style="medium">
        <color rgb="FFA90533"/>
      </right>
      <top/>
      <bottom/>
      <diagonal/>
    </border>
    <border>
      <left/>
      <right/>
      <top/>
      <bottom style="thin">
        <color rgb="FFA90533"/>
      </bottom>
      <diagonal/>
    </border>
    <border>
      <left style="medium">
        <color rgb="FFA90533"/>
      </left>
      <right/>
      <top/>
      <bottom style="medium">
        <color rgb="FFA90533"/>
      </bottom>
      <diagonal/>
    </border>
    <border>
      <left/>
      <right/>
      <top/>
      <bottom style="medium">
        <color rgb="FFA90533"/>
      </bottom>
      <diagonal/>
    </border>
    <border>
      <left/>
      <right style="medium">
        <color rgb="FFA90533"/>
      </right>
      <top/>
      <bottom style="medium">
        <color rgb="FFA9053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3" fillId="0" borderId="1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Fill="1"/>
    <xf numFmtId="164" fontId="4" fillId="0" borderId="0" xfId="0" applyNumberFormat="1" applyFont="1"/>
    <xf numFmtId="9" fontId="4" fillId="0" borderId="0" xfId="1" applyFo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9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9" fontId="4" fillId="0" borderId="0" xfId="0" applyNumberFormat="1" applyFont="1"/>
    <xf numFmtId="0" fontId="15" fillId="0" borderId="0" xfId="0" applyFont="1" applyFill="1" applyBorder="1"/>
    <xf numFmtId="0" fontId="3" fillId="4" borderId="10" xfId="0" applyFont="1" applyFill="1" applyBorder="1" applyAlignment="1">
      <alignment vertical="center" wrapText="1"/>
    </xf>
    <xf numFmtId="165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14" fontId="4" fillId="3" borderId="0" xfId="0" applyNumberFormat="1" applyFont="1" applyFill="1" applyProtection="1">
      <protection locked="0"/>
    </xf>
    <xf numFmtId="165" fontId="4" fillId="2" borderId="11" xfId="3" applyNumberFormat="1" applyFont="1" applyFill="1" applyBorder="1" applyAlignment="1" applyProtection="1">
      <alignment horizontal="center" vertical="center" wrapText="1"/>
      <protection locked="0"/>
    </xf>
    <xf numFmtId="9" fontId="4" fillId="2" borderId="12" xfId="1" applyFont="1" applyFill="1" applyBorder="1" applyAlignment="1" applyProtection="1">
      <alignment horizontal="center" vertical="center" wrapText="1"/>
      <protection locked="0"/>
    </xf>
    <xf numFmtId="165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5">
    <cellStyle name="Currency" xfId="3" builtinId="4"/>
    <cellStyle name="Normal" xfId="0" builtinId="0"/>
    <cellStyle name="Normal 2" xfId="2"/>
    <cellStyle name="Normal 3" xfId="4"/>
    <cellStyle name="Percent" xfId="1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DDDD"/>
      <color rgb="FFC0C0C0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69357</xdr:colOff>
      <xdr:row>2</xdr:row>
      <xdr:rowOff>38553</xdr:rowOff>
    </xdr:from>
    <xdr:to>
      <xdr:col>18</xdr:col>
      <xdr:colOff>759620</xdr:colOff>
      <xdr:row>3</xdr:row>
      <xdr:rowOff>285749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0321" y="378732"/>
          <a:ext cx="2295906" cy="62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I61"/>
  <sheetViews>
    <sheetView showGridLines="0" tabSelected="1" zoomScale="70" zoomScaleNormal="70" workbookViewId="0">
      <selection activeCell="D16" sqref="D16"/>
    </sheetView>
  </sheetViews>
  <sheetFormatPr defaultColWidth="9.125" defaultRowHeight="12.75"/>
  <cols>
    <col min="1" max="1" width="3" style="2" customWidth="1"/>
    <col min="2" max="2" width="3.25" style="2" customWidth="1"/>
    <col min="3" max="3" width="52.75" style="2" customWidth="1"/>
    <col min="4" max="4" width="14.125" style="2" customWidth="1"/>
    <col min="5" max="8" width="12" style="2" customWidth="1"/>
    <col min="9" max="9" width="14" style="2" customWidth="1"/>
    <col min="10" max="10" width="12" style="2" customWidth="1"/>
    <col min="11" max="11" width="14.25" style="2" customWidth="1"/>
    <col min="12" max="18" width="12" style="2" customWidth="1"/>
    <col min="19" max="19" width="12.375" style="2" customWidth="1"/>
    <col min="20" max="20" width="5.25" style="2" customWidth="1"/>
    <col min="21" max="28" width="9.125" style="2"/>
    <col min="29" max="29" width="0" style="2" hidden="1" customWidth="1"/>
    <col min="30" max="33" width="12.875" style="2" hidden="1" customWidth="1"/>
    <col min="34" max="34" width="14.25" style="2" hidden="1" customWidth="1"/>
    <col min="35" max="35" width="11.125" style="2" hidden="1" customWidth="1"/>
    <col min="36" max="43" width="0" style="2" hidden="1" customWidth="1"/>
    <col min="44" max="16384" width="9.125" style="2"/>
  </cols>
  <sheetData>
    <row r="1" spans="2:35" ht="13.5" thickBot="1"/>
    <row r="2" spans="2:35">
      <c r="B2" s="2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2:35" ht="30">
      <c r="B3" s="28"/>
      <c r="C3" s="46" t="s">
        <v>113</v>
      </c>
      <c r="D3" s="46"/>
      <c r="E3" s="46"/>
      <c r="F3" s="46"/>
      <c r="G3" s="46"/>
      <c r="H3" s="32"/>
      <c r="I3" s="32"/>
      <c r="J3" s="32"/>
      <c r="K3" s="32"/>
      <c r="L3" s="32"/>
      <c r="T3" s="33"/>
    </row>
    <row r="4" spans="2:35" ht="30">
      <c r="B4" s="28"/>
      <c r="C4" s="47" t="s">
        <v>120</v>
      </c>
      <c r="D4" s="47"/>
      <c r="E4" s="47"/>
      <c r="F4" s="47"/>
      <c r="G4" s="47"/>
      <c r="H4" s="32"/>
      <c r="I4" s="32"/>
      <c r="J4" s="32"/>
      <c r="K4" s="32"/>
      <c r="L4" s="32"/>
      <c r="T4" s="33"/>
    </row>
    <row r="5" spans="2:35">
      <c r="B5" s="2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3"/>
    </row>
    <row r="6" spans="2:35">
      <c r="B6" s="28"/>
      <c r="T6" s="33"/>
    </row>
    <row r="7" spans="2:35">
      <c r="B7" s="28"/>
      <c r="C7" s="39" t="s">
        <v>48</v>
      </c>
      <c r="E7" s="6"/>
      <c r="F7" s="50" t="s">
        <v>49</v>
      </c>
      <c r="G7" s="50"/>
      <c r="H7" s="50"/>
      <c r="I7" s="50"/>
      <c r="J7" s="6"/>
      <c r="K7" s="6"/>
      <c r="L7" s="6"/>
      <c r="M7" s="6"/>
      <c r="T7" s="33"/>
    </row>
    <row r="8" spans="2:35">
      <c r="B8" s="28"/>
      <c r="T8" s="33"/>
    </row>
    <row r="9" spans="2:35">
      <c r="B9" s="28"/>
      <c r="C9" s="7" t="s">
        <v>50</v>
      </c>
      <c r="F9" s="7" t="s">
        <v>51</v>
      </c>
      <c r="T9" s="33"/>
    </row>
    <row r="10" spans="2:35">
      <c r="B10" s="28"/>
      <c r="T10" s="33"/>
      <c r="AC10" s="2" t="s">
        <v>52</v>
      </c>
      <c r="AD10" s="2" t="s">
        <v>53</v>
      </c>
      <c r="AE10" s="2" t="s">
        <v>28</v>
      </c>
      <c r="AF10" s="2" t="s">
        <v>29</v>
      </c>
      <c r="AG10" s="2" t="s">
        <v>30</v>
      </c>
      <c r="AH10" s="2" t="s">
        <v>31</v>
      </c>
      <c r="AI10" s="2" t="s">
        <v>7</v>
      </c>
    </row>
    <row r="11" spans="2:35">
      <c r="B11" s="28"/>
      <c r="C11" s="2" t="s">
        <v>54</v>
      </c>
      <c r="D11" s="40">
        <v>0</v>
      </c>
      <c r="F11" s="2" t="s">
        <v>55</v>
      </c>
      <c r="J11" s="40">
        <v>20</v>
      </c>
      <c r="L11" s="2" t="s">
        <v>56</v>
      </c>
      <c r="M11" s="8"/>
      <c r="N11" s="8"/>
      <c r="O11" s="8"/>
      <c r="T11" s="33"/>
    </row>
    <row r="12" spans="2:35">
      <c r="B12" s="28"/>
      <c r="C12" s="2" t="s">
        <v>57</v>
      </c>
      <c r="D12" s="40">
        <v>0</v>
      </c>
      <c r="G12" s="2" t="s">
        <v>60</v>
      </c>
      <c r="J12" s="40">
        <v>10</v>
      </c>
      <c r="M12" s="2" t="s">
        <v>1</v>
      </c>
      <c r="N12" s="8"/>
      <c r="O12" s="8"/>
      <c r="P12" s="40">
        <v>20</v>
      </c>
      <c r="T12" s="33"/>
      <c r="AC12" s="2" t="s">
        <v>36</v>
      </c>
      <c r="AE12" s="2" t="s">
        <v>44</v>
      </c>
    </row>
    <row r="13" spans="2:35">
      <c r="B13" s="28"/>
      <c r="C13" s="2" t="s">
        <v>59</v>
      </c>
      <c r="D13" s="40" t="s">
        <v>1</v>
      </c>
      <c r="G13" s="2" t="s">
        <v>58</v>
      </c>
      <c r="J13" s="40">
        <v>10</v>
      </c>
      <c r="M13" s="2" t="s">
        <v>6</v>
      </c>
      <c r="N13" s="8"/>
      <c r="O13" s="8"/>
      <c r="P13" s="40">
        <v>0</v>
      </c>
      <c r="T13" s="33"/>
      <c r="AC13" s="2" t="s">
        <v>37</v>
      </c>
      <c r="AE13" s="2" t="s">
        <v>45</v>
      </c>
    </row>
    <row r="14" spans="2:35">
      <c r="B14" s="28"/>
      <c r="C14" s="2" t="s">
        <v>61</v>
      </c>
      <c r="D14" s="41" t="s">
        <v>16</v>
      </c>
      <c r="G14" s="2" t="s">
        <v>7</v>
      </c>
      <c r="J14" s="40">
        <v>0</v>
      </c>
      <c r="M14" s="2" t="s">
        <v>2</v>
      </c>
      <c r="P14" s="40">
        <v>0</v>
      </c>
      <c r="T14" s="33"/>
      <c r="AC14" s="2" t="s">
        <v>38</v>
      </c>
      <c r="AE14" s="2" t="s">
        <v>46</v>
      </c>
    </row>
    <row r="15" spans="2:35">
      <c r="B15" s="28"/>
      <c r="D15" s="5"/>
      <c r="J15" s="2" t="str">
        <f>+IF(SUM(J12:J14)&lt;&gt;J11,"Įveskite teisingą moterų ir vyrų skaičių","")</f>
        <v/>
      </c>
      <c r="M15" s="2" t="s">
        <v>3</v>
      </c>
      <c r="P15" s="40">
        <v>0</v>
      </c>
      <c r="T15" s="33"/>
      <c r="AC15" s="2" t="s">
        <v>39</v>
      </c>
    </row>
    <row r="16" spans="2:35">
      <c r="B16" s="28"/>
      <c r="C16" s="2" t="s">
        <v>63</v>
      </c>
      <c r="D16" s="40">
        <v>20</v>
      </c>
      <c r="F16" s="2" t="s">
        <v>62</v>
      </c>
      <c r="M16" s="2" t="s">
        <v>4</v>
      </c>
      <c r="P16" s="40">
        <v>0</v>
      </c>
      <c r="T16" s="33"/>
      <c r="AC16" s="2" t="s">
        <v>40</v>
      </c>
    </row>
    <row r="17" spans="2:35">
      <c r="B17" s="28"/>
      <c r="G17" s="2" t="s">
        <v>0</v>
      </c>
      <c r="J17" s="40">
        <v>20</v>
      </c>
      <c r="M17" s="2" t="s">
        <v>7</v>
      </c>
      <c r="P17" s="40">
        <v>0</v>
      </c>
      <c r="T17" s="33"/>
      <c r="AC17" s="2" t="s">
        <v>41</v>
      </c>
    </row>
    <row r="18" spans="2:35">
      <c r="B18" s="28"/>
      <c r="C18" s="2" t="s">
        <v>99</v>
      </c>
      <c r="D18" s="41" t="s">
        <v>44</v>
      </c>
      <c r="G18" s="2" t="s">
        <v>32</v>
      </c>
      <c r="J18" s="40">
        <v>0</v>
      </c>
      <c r="P18" s="2" t="str">
        <f>+IF(SUM(P12:P17)&lt;&gt;J11,"Įveskite teisingą apdraustųjų skaičių pagal regionus","")</f>
        <v/>
      </c>
      <c r="T18" s="33"/>
      <c r="AC18" s="2" t="s">
        <v>47</v>
      </c>
    </row>
    <row r="19" spans="2:35">
      <c r="B19" s="28"/>
      <c r="G19" s="2" t="s">
        <v>33</v>
      </c>
      <c r="J19" s="40">
        <v>0</v>
      </c>
      <c r="T19" s="33"/>
      <c r="AC19" s="2" t="s">
        <v>53</v>
      </c>
    </row>
    <row r="20" spans="2:35">
      <c r="B20" s="28"/>
      <c r="C20" s="7" t="s">
        <v>64</v>
      </c>
      <c r="D20" s="5"/>
      <c r="G20" s="2" t="s">
        <v>34</v>
      </c>
      <c r="J20" s="40">
        <v>0</v>
      </c>
      <c r="L20" s="2" t="s">
        <v>71</v>
      </c>
      <c r="P20" s="40">
        <v>0</v>
      </c>
      <c r="T20" s="33"/>
    </row>
    <row r="21" spans="2:35">
      <c r="B21" s="28"/>
      <c r="G21" s="2" t="s">
        <v>35</v>
      </c>
      <c r="J21" s="40">
        <v>0</v>
      </c>
      <c r="T21" s="33"/>
    </row>
    <row r="22" spans="2:35">
      <c r="B22" s="28"/>
      <c r="C22" s="8" t="s">
        <v>65</v>
      </c>
      <c r="D22" s="41" t="s">
        <v>7</v>
      </c>
      <c r="G22" s="2" t="s">
        <v>7</v>
      </c>
      <c r="J22" s="40">
        <v>0</v>
      </c>
      <c r="L22" s="2" t="str">
        <f>+CONCATENATE(IF(D11="","Įveskite įmonės pavadinimą / ",""),IF(D14="","Įveskite įmonės ekonominį sektorių / ",""),IF(D18="","Įveskite įmokos mokėtoją / ",""),IF((IF(D22="",0,1)*IF(D24="",0,1)*IF(OR(AND(D22="Sveikatos draudimo nėra turėję",D24&lt;&gt;"Sveikatos draudimo nėra turėję"),AND(D22&lt;&gt;"Sveikatos draudimo nėra turėję",D24="Sveikatos draudimo nėra turėję")),0,1))=1,"","Įveskite teisingą nuostolingumo informaciją"),IF(OR(D16&lt;1,D16&lt;J11),"Įveskite teisingą įmonės darbuotojų skaičių  / ",""))</f>
        <v/>
      </c>
      <c r="T22" s="33"/>
    </row>
    <row r="23" spans="2:35">
      <c r="B23" s="28"/>
      <c r="C23" s="8" t="s">
        <v>66</v>
      </c>
      <c r="D23" s="40"/>
      <c r="J23" s="2" t="str">
        <f>+IF(SUM(J17:J22)&lt;&gt;J11,"Įveskite teisingą apdraustųjų skaičių pagal amžiaus grupes","")</f>
        <v/>
      </c>
      <c r="T23" s="33"/>
    </row>
    <row r="24" spans="2:35">
      <c r="B24" s="28"/>
      <c r="C24" s="8" t="s">
        <v>98</v>
      </c>
      <c r="D24" s="41" t="s">
        <v>47</v>
      </c>
      <c r="F24" s="2" t="s">
        <v>67</v>
      </c>
      <c r="J24" s="5"/>
      <c r="L24" s="2" t="str">
        <f>+CONCATENATE(IF(E47&gt;0,"","Įveskite teisingai variantą Nr I / "),IF(G47&gt;0,"","Įveskite teisingai variantą Nr II / "),IF(I47&gt;0,"","Įveskite teisingai variantą Nr III / "),IF(K47&gt;0,"","Įveskite teisingai variantą Nr IV / "),IF(M47&gt;0,"","Įveskite teisingai variantą Nr V / "),IF(O47&gt;0,"","Įveskite teisingai variantą Nr VI / "),IF(Q47&gt;0,"","Įveskite teisingai variantą Nr VII / "),IF(S47&gt;0,"","Įveskite teisingai variantą Nr VIII / "))</f>
        <v/>
      </c>
      <c r="T24" s="33"/>
    </row>
    <row r="25" spans="2:35">
      <c r="B25" s="28"/>
      <c r="C25" s="8" t="s">
        <v>68</v>
      </c>
      <c r="D25" s="40"/>
      <c r="G25" s="2" t="s">
        <v>42</v>
      </c>
      <c r="J25" s="40">
        <v>20</v>
      </c>
      <c r="T25" s="33"/>
    </row>
    <row r="26" spans="2:35">
      <c r="B26" s="28"/>
      <c r="C26" s="2" t="s">
        <v>69</v>
      </c>
      <c r="D26" s="42"/>
      <c r="G26" s="2" t="s">
        <v>43</v>
      </c>
      <c r="J26" s="40">
        <v>0</v>
      </c>
      <c r="T26" s="33"/>
    </row>
    <row r="27" spans="2:35">
      <c r="B27" s="28"/>
      <c r="C27" s="2" t="s">
        <v>70</v>
      </c>
      <c r="D27" s="42"/>
      <c r="G27" s="2" t="s">
        <v>7</v>
      </c>
      <c r="J27" s="40">
        <v>0</v>
      </c>
      <c r="T27" s="33"/>
    </row>
    <row r="28" spans="2:35" ht="13.5" thickBot="1">
      <c r="B28" s="28"/>
      <c r="D28" s="9"/>
      <c r="J28" s="2" t="str">
        <f>+IF(SUM(J25:J27)&lt;&gt;J11,"Įveskite teisingą apdraustųjų skaičių pagal pareigybes","")</f>
        <v/>
      </c>
      <c r="T28" s="33"/>
    </row>
    <row r="29" spans="2:35" ht="15.75" customHeight="1" thickBot="1">
      <c r="B29" s="28"/>
      <c r="C29" s="51" t="s">
        <v>72</v>
      </c>
      <c r="D29" s="48" t="s">
        <v>73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49"/>
      <c r="T29" s="33"/>
      <c r="AC29" s="2" t="s">
        <v>109</v>
      </c>
      <c r="AD29" s="10">
        <v>150</v>
      </c>
      <c r="AE29" s="10">
        <v>300</v>
      </c>
      <c r="AF29" s="10">
        <v>600</v>
      </c>
      <c r="AG29" s="10">
        <v>900</v>
      </c>
      <c r="AH29" s="10">
        <v>1500</v>
      </c>
      <c r="AI29" s="10">
        <v>3000</v>
      </c>
    </row>
    <row r="30" spans="2:35" ht="26.25" customHeight="1" thickBot="1">
      <c r="B30" s="28"/>
      <c r="C30" s="52"/>
      <c r="D30" s="48" t="s">
        <v>75</v>
      </c>
      <c r="E30" s="49"/>
      <c r="F30" s="48" t="s">
        <v>76</v>
      </c>
      <c r="G30" s="49"/>
      <c r="H30" s="48" t="s">
        <v>77</v>
      </c>
      <c r="I30" s="49"/>
      <c r="J30" s="48" t="s">
        <v>78</v>
      </c>
      <c r="K30" s="49"/>
      <c r="L30" s="48" t="s">
        <v>79</v>
      </c>
      <c r="M30" s="49"/>
      <c r="N30" s="48" t="s">
        <v>80</v>
      </c>
      <c r="O30" s="49"/>
      <c r="P30" s="48" t="s">
        <v>81</v>
      </c>
      <c r="Q30" s="49"/>
      <c r="R30" s="48" t="s">
        <v>82</v>
      </c>
      <c r="S30" s="49"/>
      <c r="T30" s="33"/>
      <c r="AC30" s="2" t="s">
        <v>83</v>
      </c>
      <c r="AD30" s="10">
        <v>150</v>
      </c>
      <c r="AE30" s="10">
        <v>300</v>
      </c>
      <c r="AF30" s="10">
        <v>600</v>
      </c>
      <c r="AG30" s="10">
        <v>1500</v>
      </c>
      <c r="AH30" s="10" t="s">
        <v>74</v>
      </c>
      <c r="AI30" s="10"/>
    </row>
    <row r="31" spans="2:35" ht="34.5" customHeight="1" thickBot="1">
      <c r="B31" s="28"/>
      <c r="C31" s="22" t="s">
        <v>100</v>
      </c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33"/>
      <c r="AC31" s="2" t="s">
        <v>110</v>
      </c>
      <c r="AD31" s="11">
        <v>0.5</v>
      </c>
      <c r="AE31" s="11">
        <v>0.8</v>
      </c>
      <c r="AF31" s="20">
        <v>0.9</v>
      </c>
      <c r="AG31" s="11">
        <v>1</v>
      </c>
    </row>
    <row r="32" spans="2:35" ht="32.25" customHeight="1" thickBot="1">
      <c r="B32" s="28"/>
      <c r="C32" s="22" t="s">
        <v>111</v>
      </c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33"/>
    </row>
    <row r="33" spans="2:35" ht="31.5" customHeight="1" thickBot="1">
      <c r="B33" s="28"/>
      <c r="C33" s="22" t="s">
        <v>103</v>
      </c>
      <c r="D33" s="45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33"/>
      <c r="AC33" s="12" t="s">
        <v>8</v>
      </c>
      <c r="AD33" s="4"/>
      <c r="AE33" s="13"/>
      <c r="AI33" s="1" t="s">
        <v>84</v>
      </c>
    </row>
    <row r="34" spans="2:35" ht="27" customHeight="1" thickBot="1">
      <c r="B34" s="28"/>
      <c r="C34" s="22" t="s">
        <v>107</v>
      </c>
      <c r="D34" s="45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33"/>
      <c r="AC34" s="12" t="s">
        <v>9</v>
      </c>
      <c r="AD34" s="4"/>
      <c r="AE34" s="13"/>
      <c r="AI34" s="1" t="s">
        <v>85</v>
      </c>
    </row>
    <row r="35" spans="2:35" ht="27" customHeight="1" thickBot="1">
      <c r="B35" s="28"/>
      <c r="C35" s="22" t="s">
        <v>117</v>
      </c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33"/>
      <c r="AC35" s="12" t="s">
        <v>10</v>
      </c>
      <c r="AD35" s="4"/>
      <c r="AE35" s="13"/>
      <c r="AI35" s="1" t="s">
        <v>86</v>
      </c>
    </row>
    <row r="36" spans="2:35" ht="27" customHeight="1" thickBot="1">
      <c r="B36" s="28"/>
      <c r="C36" s="22" t="s">
        <v>112</v>
      </c>
      <c r="D36" s="45"/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44"/>
      <c r="T36" s="33"/>
      <c r="AC36" s="12" t="s">
        <v>11</v>
      </c>
      <c r="AD36" s="4"/>
      <c r="AE36" s="13"/>
      <c r="AI36" s="1" t="s">
        <v>87</v>
      </c>
    </row>
    <row r="37" spans="2:35" ht="27" customHeight="1" thickBot="1">
      <c r="B37" s="28"/>
      <c r="C37" s="22" t="s">
        <v>108</v>
      </c>
      <c r="D37" s="25"/>
      <c r="E37" s="44"/>
      <c r="F37" s="25"/>
      <c r="G37" s="44"/>
      <c r="H37" s="25"/>
      <c r="I37" s="44"/>
      <c r="J37" s="25"/>
      <c r="K37" s="44"/>
      <c r="L37" s="25"/>
      <c r="M37" s="44"/>
      <c r="N37" s="25"/>
      <c r="O37" s="44"/>
      <c r="P37" s="25"/>
      <c r="Q37" s="44"/>
      <c r="R37" s="25"/>
      <c r="S37" s="44"/>
      <c r="T37" s="33"/>
      <c r="AC37" s="12" t="s">
        <v>12</v>
      </c>
      <c r="AD37" s="4"/>
      <c r="AE37" s="13"/>
      <c r="AI37" s="1" t="s">
        <v>88</v>
      </c>
    </row>
    <row r="38" spans="2:35" ht="27" customHeight="1" thickBot="1">
      <c r="B38" s="28"/>
      <c r="C38" s="22" t="s">
        <v>105</v>
      </c>
      <c r="D38" s="45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33"/>
      <c r="AC38" s="12" t="s">
        <v>5</v>
      </c>
      <c r="AD38" s="4"/>
      <c r="AE38" s="13"/>
      <c r="AI38" s="1" t="s">
        <v>89</v>
      </c>
    </row>
    <row r="39" spans="2:35" ht="27" customHeight="1" thickBot="1">
      <c r="B39" s="28"/>
      <c r="C39" s="22" t="s">
        <v>118</v>
      </c>
      <c r="D39" s="45"/>
      <c r="E39" s="44"/>
      <c r="F39" s="45"/>
      <c r="G39" s="44"/>
      <c r="H39" s="45"/>
      <c r="I39" s="44"/>
      <c r="J39" s="45"/>
      <c r="K39" s="44"/>
      <c r="L39" s="45"/>
      <c r="M39" s="44"/>
      <c r="N39" s="45"/>
      <c r="O39" s="44"/>
      <c r="P39" s="45"/>
      <c r="Q39" s="44"/>
      <c r="R39" s="45"/>
      <c r="S39" s="44"/>
      <c r="T39" s="33"/>
      <c r="AC39" s="12" t="s">
        <v>13</v>
      </c>
      <c r="AD39" s="4"/>
      <c r="AE39" s="13"/>
      <c r="AI39" s="1" t="s">
        <v>90</v>
      </c>
    </row>
    <row r="40" spans="2:35" ht="27" customHeight="1" thickBot="1">
      <c r="B40" s="28"/>
      <c r="C40" s="22" t="s">
        <v>106</v>
      </c>
      <c r="D40" s="45"/>
      <c r="E40" s="44"/>
      <c r="F40" s="45"/>
      <c r="G40" s="44"/>
      <c r="H40" s="45"/>
      <c r="I40" s="44"/>
      <c r="J40" s="45"/>
      <c r="K40" s="44"/>
      <c r="L40" s="45"/>
      <c r="M40" s="44"/>
      <c r="N40" s="45"/>
      <c r="O40" s="44"/>
      <c r="P40" s="45"/>
      <c r="Q40" s="44"/>
      <c r="R40" s="45"/>
      <c r="S40" s="44"/>
      <c r="T40" s="33"/>
      <c r="AC40" s="12" t="s">
        <v>14</v>
      </c>
      <c r="AD40" s="4"/>
      <c r="AE40" s="13"/>
      <c r="AI40" s="1" t="s">
        <v>91</v>
      </c>
    </row>
    <row r="41" spans="2:35" ht="27" customHeight="1" thickBot="1">
      <c r="B41" s="28"/>
      <c r="C41" s="22" t="s">
        <v>104</v>
      </c>
      <c r="D41" s="45"/>
      <c r="E41" s="44"/>
      <c r="F41" s="45"/>
      <c r="G41" s="44"/>
      <c r="H41" s="45"/>
      <c r="I41" s="44"/>
      <c r="J41" s="45"/>
      <c r="K41" s="44"/>
      <c r="L41" s="45"/>
      <c r="M41" s="44"/>
      <c r="N41" s="45"/>
      <c r="O41" s="44"/>
      <c r="P41" s="45"/>
      <c r="Q41" s="44"/>
      <c r="R41" s="45"/>
      <c r="S41" s="44"/>
      <c r="T41" s="33"/>
      <c r="AC41" s="12" t="s">
        <v>15</v>
      </c>
      <c r="AD41" s="4"/>
      <c r="AE41" s="13"/>
      <c r="AI41" s="1" t="s">
        <v>92</v>
      </c>
    </row>
    <row r="42" spans="2:35" ht="27" customHeight="1" thickBot="1">
      <c r="B42" s="28"/>
      <c r="C42" s="22" t="s">
        <v>102</v>
      </c>
      <c r="D42" s="45"/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33"/>
      <c r="AC42" s="12" t="s">
        <v>16</v>
      </c>
      <c r="AD42" s="4"/>
      <c r="AE42" s="13"/>
      <c r="AI42" s="1" t="s">
        <v>93</v>
      </c>
    </row>
    <row r="43" spans="2:35" ht="27" customHeight="1" thickBot="1">
      <c r="B43" s="28"/>
      <c r="C43" s="22" t="s">
        <v>101</v>
      </c>
      <c r="D43" s="45"/>
      <c r="E43" s="44"/>
      <c r="F43" s="45"/>
      <c r="G43" s="44"/>
      <c r="H43" s="45"/>
      <c r="I43" s="44"/>
      <c r="J43" s="45"/>
      <c r="K43" s="44"/>
      <c r="L43" s="45"/>
      <c r="M43" s="44"/>
      <c r="N43" s="45"/>
      <c r="O43" s="44"/>
      <c r="P43" s="45"/>
      <c r="Q43" s="44"/>
      <c r="R43" s="45"/>
      <c r="S43" s="44"/>
      <c r="T43" s="33"/>
      <c r="AC43" s="12" t="s">
        <v>17</v>
      </c>
      <c r="AD43" s="4"/>
      <c r="AE43" s="13"/>
      <c r="AI43" s="1" t="s">
        <v>94</v>
      </c>
    </row>
    <row r="44" spans="2:35" ht="24.75" customHeight="1" thickBot="1">
      <c r="B44" s="28"/>
      <c r="C44" s="22" t="s">
        <v>119</v>
      </c>
      <c r="D44" s="45"/>
      <c r="E44" s="44"/>
      <c r="F44" s="45"/>
      <c r="G44" s="44"/>
      <c r="H44" s="45"/>
      <c r="I44" s="44"/>
      <c r="J44" s="45"/>
      <c r="K44" s="44"/>
      <c r="L44" s="45"/>
      <c r="M44" s="44"/>
      <c r="N44" s="45"/>
      <c r="O44" s="44"/>
      <c r="P44" s="45"/>
      <c r="Q44" s="44"/>
      <c r="R44" s="45"/>
      <c r="S44" s="44"/>
      <c r="T44" s="33"/>
      <c r="AC44" s="12" t="s">
        <v>18</v>
      </c>
      <c r="AD44" s="4"/>
      <c r="AE44" s="13"/>
      <c r="AI44" s="1" t="s">
        <v>95</v>
      </c>
    </row>
    <row r="45" spans="2:35" ht="24.75" customHeight="1" thickBot="1">
      <c r="B45" s="28"/>
      <c r="C45" s="22" t="s">
        <v>115</v>
      </c>
      <c r="D45" s="23"/>
      <c r="E45" s="24"/>
      <c r="F45" s="25"/>
      <c r="G45" s="24"/>
      <c r="H45" s="25"/>
      <c r="I45" s="24"/>
      <c r="J45" s="25"/>
      <c r="K45" s="24"/>
      <c r="L45" s="25"/>
      <c r="M45" s="24"/>
      <c r="N45" s="24"/>
      <c r="O45" s="24"/>
      <c r="P45" s="24"/>
      <c r="Q45" s="24"/>
      <c r="R45" s="24"/>
      <c r="S45" s="26"/>
      <c r="T45" s="33"/>
      <c r="AC45" s="12" t="s">
        <v>19</v>
      </c>
      <c r="AD45" s="4"/>
      <c r="AE45" s="13"/>
      <c r="AI45" s="1"/>
    </row>
    <row r="46" spans="2:35" ht="24.75" customHeight="1" thickBot="1">
      <c r="B46" s="28"/>
      <c r="C46" s="22" t="s">
        <v>116</v>
      </c>
      <c r="D46" s="23"/>
      <c r="E46" s="24"/>
      <c r="F46" s="25"/>
      <c r="G46" s="24"/>
      <c r="H46" s="25"/>
      <c r="I46" s="24"/>
      <c r="J46" s="25"/>
      <c r="K46" s="24"/>
      <c r="L46" s="25"/>
      <c r="M46" s="24"/>
      <c r="N46" s="24"/>
      <c r="O46" s="24"/>
      <c r="P46" s="24"/>
      <c r="Q46" s="24"/>
      <c r="R46" s="24"/>
      <c r="S46" s="26"/>
      <c r="T46" s="33"/>
      <c r="AC46" s="14" t="s">
        <v>20</v>
      </c>
      <c r="AD46" s="4"/>
      <c r="AE46" s="13"/>
      <c r="AI46" s="1"/>
    </row>
    <row r="47" spans="2:35" ht="16.5" customHeight="1" thickBot="1">
      <c r="B47" s="28"/>
      <c r="D47" s="21">
        <f>+IF(OR(AND(D31&lt;&gt;"",E31&lt;&gt;""),AND(D31="",E31="")),1,0)*IF(OR(AND(D32&lt;&gt;"",E32&lt;&gt;""),AND(D32="",E32="")),1,0)*IF(OR(AND(D33&lt;&gt;"",E33&lt;&gt;""),AND(D33="",E33="")),1,0)*IF(OR(AND(D34&lt;&gt;"",E34&lt;&gt;""),AND(D34="",E34="")),1,0)*IF(OR(AND(D35&lt;&gt;"",E35&lt;&gt;""),AND(D35="",E35="")),1,0)*IF(OR(AND(D36&lt;&gt;"",E36&lt;&gt;""),AND(D36="",E36="")),1,0)*IF(OR(AND(D37&lt;&gt;"",E37&lt;&gt;""),AND(D37="",E37="")),1,0)*IF(OR(AND(D38&lt;&gt;"",E38&lt;&gt;""),AND(D38="",E38="")),1,0)*IF(OR(AND(D39&lt;&gt;"",E39&lt;&gt;""),AND(D39="",E39="")),1,0)*IF(OR(AND(D40&lt;&gt;"",E40&lt;&gt;""),AND(D40="",E40="")),1,0)*IF(OR(AND(D41&lt;&gt;"",E41&lt;&gt;""),AND(D41="",E41="")),1,0)*IF(OR(AND(D42&lt;&gt;"",E42&lt;&gt;""),AND(D42="",E42="")),1,0)*IF(OR(AND(D43&lt;&gt;"",E43&lt;&gt;""),AND(D43="",E43="")),1,0)*IF(OR(AND(D44&lt;&gt;"",E44&lt;&gt;""),AND(D44="",E44="")),1,0)*IF(SUM(D31:D32,D42:D43)&gt;0,1,0)</f>
        <v>0</v>
      </c>
      <c r="E47" s="21">
        <f>+IF(AND(SUM(D31:D44)=0,SUM(E31:E44)=0),1,D47)</f>
        <v>1</v>
      </c>
      <c r="F47" s="21">
        <f t="shared" ref="F47:R47" si="0">+IF(OR(AND(F31&lt;&gt;"",G31&lt;&gt;""),AND(F31="",G31="")),1,0)*IF(OR(AND(F32&lt;&gt;"",G32&lt;&gt;""),AND(F32="",G32="")),1,0)*IF(OR(AND(F33&lt;&gt;"",G33&lt;&gt;""),AND(F33="",G33="")),1,0)*IF(OR(AND(F34&lt;&gt;"",G34&lt;&gt;""),AND(F34="",G34="")),1,0)*IF(OR(AND(F35&lt;&gt;"",G35&lt;&gt;""),AND(F35="",G35="")),1,0)*IF(OR(AND(F36&lt;&gt;"",G36&lt;&gt;""),AND(F36="",G36="")),1,0)*IF(OR(AND(F37&lt;&gt;"",G37&lt;&gt;""),AND(F37="",G37="")),1,0)*IF(OR(AND(F38&lt;&gt;"",G38&lt;&gt;""),AND(F38="",G38="")),1,0)*IF(OR(AND(F39&lt;&gt;"",G39&lt;&gt;""),AND(F39="",G39="")),1,0)*IF(OR(AND(F40&lt;&gt;"",G40&lt;&gt;""),AND(F40="",G40="")),1,0)*IF(OR(AND(F41&lt;&gt;"",G41&lt;&gt;""),AND(F41="",G41="")),1,0)*IF(OR(AND(F42&lt;&gt;"",G42&lt;&gt;""),AND(F42="",G42="")),1,0)*IF(OR(AND(F43&lt;&gt;"",G43&lt;&gt;""),AND(F43="",G43="")),1,0)*IF(OR(AND(F44&lt;&gt;"",G44&lt;&gt;""),AND(F44="",G44="")),1,0)*IF(SUM(F31:F32,F42:F43)&gt;0,1,0)</f>
        <v>0</v>
      </c>
      <c r="G47" s="21">
        <f>+IF(AND(SUM(F31:F44)=0,SUM(G31:G44)=0),1,F47)</f>
        <v>1</v>
      </c>
      <c r="H47" s="21">
        <f t="shared" si="0"/>
        <v>0</v>
      </c>
      <c r="I47" s="21">
        <f>+IF(AND(SUM(H31:H44)=0,SUM(I31:I44)=0),1,H47)</f>
        <v>1</v>
      </c>
      <c r="J47" s="21">
        <f t="shared" si="0"/>
        <v>0</v>
      </c>
      <c r="K47" s="21">
        <f>+IF(AND(SUM(J31:J44)=0,SUM(K31:K44)=0),1,J47)</f>
        <v>1</v>
      </c>
      <c r="L47" s="21">
        <f t="shared" si="0"/>
        <v>0</v>
      </c>
      <c r="M47" s="21">
        <f>+IF(AND(SUM(L31:L44)=0,SUM(M31:M44)=0),1,L47)</f>
        <v>1</v>
      </c>
      <c r="N47" s="21">
        <f t="shared" si="0"/>
        <v>0</v>
      </c>
      <c r="O47" s="21">
        <f>+IF(AND(SUM(N31:N44)=0,SUM(O31:O44)=0),1,N47)</f>
        <v>1</v>
      </c>
      <c r="P47" s="21">
        <f t="shared" si="0"/>
        <v>0</v>
      </c>
      <c r="Q47" s="21">
        <f>+IF(AND(SUM(P31:P44)=0,SUM(Q31:Q44)=0),1,P47)</f>
        <v>1</v>
      </c>
      <c r="R47" s="21">
        <f t="shared" si="0"/>
        <v>0</v>
      </c>
      <c r="S47" s="21">
        <f>+IF(AND(SUM(R31:R44)=0,SUM(S31:S44)=0),1,R47)</f>
        <v>1</v>
      </c>
      <c r="T47" s="33"/>
      <c r="AC47" s="12" t="s">
        <v>21</v>
      </c>
      <c r="AD47" s="4"/>
      <c r="AE47" s="13"/>
      <c r="AI47" s="1" t="s">
        <v>96</v>
      </c>
    </row>
    <row r="48" spans="2:35" ht="16.5" customHeight="1" thickBot="1">
      <c r="B48" s="29"/>
      <c r="C48" s="38" t="s">
        <v>114</v>
      </c>
      <c r="N48" s="3"/>
      <c r="T48" s="33"/>
      <c r="AC48" s="12" t="s">
        <v>22</v>
      </c>
      <c r="AD48" s="15"/>
      <c r="AE48" s="16"/>
      <c r="AI48" s="1" t="s">
        <v>97</v>
      </c>
    </row>
    <row r="49" spans="2:31" ht="9.75" customHeight="1" thickBot="1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AC49" s="12" t="s">
        <v>23</v>
      </c>
      <c r="AD49" s="4"/>
      <c r="AE49" s="13"/>
    </row>
    <row r="50" spans="2:31">
      <c r="N50" s="3"/>
      <c r="AC50" s="12" t="s">
        <v>24</v>
      </c>
      <c r="AD50" s="4"/>
      <c r="AE50" s="13"/>
    </row>
    <row r="51" spans="2:31">
      <c r="N51" s="3"/>
      <c r="AC51" s="12" t="s">
        <v>25</v>
      </c>
      <c r="AD51" s="4"/>
      <c r="AE51" s="13"/>
    </row>
    <row r="52" spans="2:31">
      <c r="N52" s="3"/>
      <c r="AC52" s="12" t="s">
        <v>26</v>
      </c>
      <c r="AD52" s="4"/>
      <c r="AE52" s="13"/>
    </row>
    <row r="53" spans="2:31">
      <c r="N53" s="3"/>
      <c r="AC53" s="12" t="s">
        <v>27</v>
      </c>
      <c r="AD53" s="4"/>
      <c r="AE53" s="13"/>
    </row>
    <row r="54" spans="2:31">
      <c r="N54" s="3"/>
      <c r="AC54" s="17" t="s">
        <v>7</v>
      </c>
      <c r="AD54" s="4"/>
      <c r="AE54" s="13"/>
    </row>
    <row r="55" spans="2:31">
      <c r="N55" s="3"/>
      <c r="AC55" s="12"/>
      <c r="AD55" s="4"/>
      <c r="AE55" s="13"/>
    </row>
    <row r="56" spans="2:31">
      <c r="N56" s="3"/>
      <c r="AC56" s="17"/>
      <c r="AD56" s="18"/>
      <c r="AE56" s="19"/>
    </row>
    <row r="57" spans="2:31">
      <c r="N57" s="3"/>
    </row>
    <row r="58" spans="2:31">
      <c r="N58" s="3"/>
    </row>
    <row r="59" spans="2:31">
      <c r="N59" s="3"/>
      <c r="AC59" s="2">
        <f>+IF(J15&amp;J23&amp;J28&amp;P18&amp;L22&amp;L24&lt;&gt;"",0,1)</f>
        <v>1</v>
      </c>
    </row>
    <row r="60" spans="2:31">
      <c r="N60" s="3"/>
    </row>
    <row r="61" spans="2:31">
      <c r="N61" s="3"/>
    </row>
  </sheetData>
  <sheetProtection algorithmName="SHA-512" hashValue="OorSKwN41LMJI61sTA2nEEGZVwDW/O0KdKeqZg0xQLYkwwaitKOi5rek8pTcB/cZCisW1yQ6NycTXH+xJ1gMUQ==" saltValue="da3JtFEQF9+4qMhJLMhFWA==" spinCount="100000" sheet="1" objects="1" scenarios="1" selectLockedCells="1"/>
  <dataConsolidate/>
  <mergeCells count="13">
    <mergeCell ref="C3:G3"/>
    <mergeCell ref="C4:G4"/>
    <mergeCell ref="R30:S30"/>
    <mergeCell ref="F7:I7"/>
    <mergeCell ref="C29:C30"/>
    <mergeCell ref="D29:S29"/>
    <mergeCell ref="D30:E30"/>
    <mergeCell ref="F30:G30"/>
    <mergeCell ref="H30:I30"/>
    <mergeCell ref="J30:K30"/>
    <mergeCell ref="L30:M30"/>
    <mergeCell ref="N30:O30"/>
    <mergeCell ref="P30:Q30"/>
  </mergeCells>
  <conditionalFormatting sqref="J15">
    <cfRule type="notContainsBlanks" dxfId="5" priority="6">
      <formula>LEN(TRIM(J15))&gt;0</formula>
    </cfRule>
  </conditionalFormatting>
  <conditionalFormatting sqref="J23">
    <cfRule type="notContainsBlanks" dxfId="4" priority="5">
      <formula>LEN(TRIM(J23))&gt;0</formula>
    </cfRule>
  </conditionalFormatting>
  <conditionalFormatting sqref="J28">
    <cfRule type="notContainsBlanks" dxfId="3" priority="4">
      <formula>LEN(TRIM(J28))&gt;0</formula>
    </cfRule>
  </conditionalFormatting>
  <conditionalFormatting sqref="P18">
    <cfRule type="notContainsBlanks" dxfId="2" priority="3">
      <formula>LEN(TRIM(P18))&gt;0</formula>
    </cfRule>
  </conditionalFormatting>
  <conditionalFormatting sqref="L22">
    <cfRule type="notContainsBlanks" dxfId="1" priority="2">
      <formula>LEN(TRIM(L22))&gt;0</formula>
    </cfRule>
  </conditionalFormatting>
  <conditionalFormatting sqref="L24">
    <cfRule type="notContainsBlanks" dxfId="0" priority="1">
      <formula>LEN(TRIM(L24))&gt;0</formula>
    </cfRule>
  </conditionalFormatting>
  <dataValidations count="13">
    <dataValidation type="list" allowBlank="1" showInputMessage="1" showErrorMessage="1" errorTitle="Klaida" error="Neleistina reikšmė._x000a_Pasirinkite iš sąrašo." sqref="P31:P32 R31:R32 D31:D32 N31:N32 H31:H32 J31:J32 L31:L32 F31:F32">
      <formula1>$AD$29:$AI$29</formula1>
    </dataValidation>
    <dataValidation type="list" allowBlank="1" showInputMessage="1" showErrorMessage="1" sqref="D22">
      <formula1>$AD$10:$AI$10</formula1>
    </dataValidation>
    <dataValidation type="list" allowBlank="1" showInputMessage="1" showErrorMessage="1" sqref="D15">
      <formula1>$AC$33:$AC$56</formula1>
    </dataValidation>
    <dataValidation type="list" allowBlank="1" showInputMessage="1" showErrorMessage="1" sqref="D24">
      <formula1>$AC$12:$AC$19</formula1>
    </dataValidation>
    <dataValidation type="list" allowBlank="1" showInputMessage="1" showErrorMessage="1" sqref="D18">
      <formula1>$AE$12:$AE$14</formula1>
    </dataValidation>
    <dataValidation type="list" allowBlank="1" showInputMessage="1" showErrorMessage="1" errorTitle="Klaida" error="Neleistina reikšmė._x000a_Pasirinkite iš sąrašo." sqref="S31:S44 M31:M44 Q31:Q44 I31:I44 E31:E44 K31:K44 G31:G44 O31:O44">
      <formula1>$AD$31:$AG$31</formula1>
    </dataValidation>
    <dataValidation type="decimal" allowBlank="1" showInputMessage="1" showErrorMessage="1" errorTitle="Klaida" error="Jūsų įvesta draudimo suma neatitinka draudimo sumai keliamų reikalavimų" sqref="R41 D36 D38 D41 R38 F36 F38 F41 R36 H36 H38 H41 P36 J36 J38 J41 P41 L36 L38 L41 P38 N36 N38 N41">
      <formula1>30</formula1>
      <formula2>300</formula2>
    </dataValidation>
    <dataValidation type="decimal" allowBlank="1" showInputMessage="1" showErrorMessage="1" errorTitle="Klaida" error="Jūsų įvesta draudimo suma neatitinka draudimo sumai keliamų reikalavimų" sqref="D34:D35 D37 F34:F35 F37 H34:H35 H37 J34:J35 J37 L34:L35 L37 N34:N35 N37 P34:P35 P37 R34:R35 R37">
      <formula1>15</formula1>
      <formula2>150</formula2>
    </dataValidation>
    <dataValidation type="decimal" allowBlank="1" showInputMessage="1" showErrorMessage="1" errorTitle="Klaida" error="Jūsų įvesta draudimo suma neatitinka draudimo sumai keliamų reikalavimų" sqref="D39:D40 F39:F40 H39:H40 J39:J40 L39:L40 N39:N40 P39:P40 R39:R40">
      <formula1>30</formula1>
      <formula2>600</formula2>
    </dataValidation>
    <dataValidation type="decimal" allowBlank="1" showInputMessage="1" showErrorMessage="1" errorTitle="Klaida" error="Jūsų įvesta draudimo suma neatitinka draudimo sumai keliamų reikalavimų" sqref="D42:D43 F42:F43 H42:H43 J42:J43 L42:L43 N42:N43 P42:P43 R42:R43">
      <formula1>1000</formula1>
      <formula2>3000</formula2>
    </dataValidation>
    <dataValidation type="decimal" allowBlank="1" showInputMessage="1" showErrorMessage="1" errorTitle="Klaida" error="Maksimali draudimo suma laisvam limitui 1500 EUR. Esant poreikiui pateikti pasiūlymą su didesne draudimo suma, kreipkitės į asmens draudimo rizikos vertintoją." sqref="F44 H44 J44 L44 N44 P44 R44 D44">
      <formula1>15</formula1>
      <formula2>1500</formula2>
    </dataValidation>
    <dataValidation type="decimal" allowBlank="1" showInputMessage="1" showErrorMessage="1" errorTitle="Klaida" error="Jūsų įvesta draudimo suma neatitinka draudimo sumai keliamų reikalavimų" sqref="D33 F33 H33 J33 L33 N33 P33 R33">
      <formula1>150</formula1>
      <formula2>300</formula2>
    </dataValidation>
    <dataValidation type="list" allowBlank="1" showInputMessage="1" showErrorMessage="1" sqref="D14">
      <formula1>$AC$33:$AC$54</formula1>
    </dataValidation>
  </dataValidations>
  <pageMargins left="0.7" right="0.7" top="0.75" bottom="0.75" header="0.3" footer="0.3"/>
  <pageSetup paperSize="9" orientation="portrait" verticalDpi="0" r:id="rId1"/>
  <ignoredErrors>
    <ignoredError sqref="Q47 O47 M47 K47 I47 G47 E4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Uzklausa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Pručkovskaja</dc:creator>
  <cp:lastModifiedBy>Donata Januškevičienė</cp:lastModifiedBy>
  <dcterms:created xsi:type="dcterms:W3CDTF">2014-08-19T08:41:29Z</dcterms:created>
  <dcterms:modified xsi:type="dcterms:W3CDTF">2018-01-11T05:33:20Z</dcterms:modified>
</cp:coreProperties>
</file>